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'Лист3'!$4:$5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<sst xmlns="http://schemas.openxmlformats.org/spreadsheetml/2006/main" count="53" uniqueCount="50">
  <si>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        Финансовый отдел Администрации Лебяжьевского района представляет сведения об исполнении консолидированного бюджета за 1 полугодие 2009 год.</t>
  </si>
  <si>
    <t>(тыс.руб.)</t>
  </si>
  <si>
    <t>Наименование показателей</t>
  </si>
  <si>
    <t xml:space="preserve">Исполнено </t>
  </si>
  <si>
    <t>Утверждено</t>
  </si>
  <si>
    <t>% исполнения</t>
  </si>
  <si>
    <t>на 1.07.2008</t>
  </si>
  <si>
    <t>на 2009 год</t>
  </si>
  <si>
    <t>на 1.07.2009</t>
  </si>
  <si>
    <t>к плану</t>
  </si>
  <si>
    <t>Доходы всего</t>
  </si>
  <si>
    <t>Собственные доходы</t>
  </si>
  <si>
    <t>Налоговые доходы</t>
  </si>
  <si>
    <t>из них :</t>
  </si>
  <si>
    <t xml:space="preserve">     Налог на доходы физических лиц</t>
  </si>
  <si>
    <t>Единый налог на вменённый доход</t>
  </si>
  <si>
    <t>Единый сельскохозяйственный налог</t>
  </si>
  <si>
    <t xml:space="preserve">     Налоги на имущество физических лиц</t>
  </si>
  <si>
    <t xml:space="preserve">     Земельный налог</t>
  </si>
  <si>
    <t xml:space="preserve">     Государственная пошлина</t>
  </si>
  <si>
    <t xml:space="preserve">     Задолженность и перерасчеты по отмененным налогам, сборам и иным платежам</t>
  </si>
  <si>
    <t>Неналоговые доходы</t>
  </si>
  <si>
    <t xml:space="preserve">     Доходы от использования имущества</t>
  </si>
  <si>
    <t xml:space="preserve">     Плата за негативное воздействие на окружающую среду</t>
  </si>
  <si>
    <t xml:space="preserve">Прочие доходы от оказания услуг и компенсации затрат </t>
  </si>
  <si>
    <t>Доходы от продажи материальных и нематериальных активов</t>
  </si>
  <si>
    <t xml:space="preserve">     Штрафы</t>
  </si>
  <si>
    <t xml:space="preserve">     Прочие неналоговые доходы</t>
  </si>
  <si>
    <t>Возврат остатков прошлых лет</t>
  </si>
  <si>
    <t>Прочие безвозмездные поступления</t>
  </si>
  <si>
    <t>Безвозмездные поступления от обл. бюджета</t>
  </si>
  <si>
    <t>Расходы всего:</t>
  </si>
  <si>
    <t>Общегосударственные вопросы</t>
  </si>
  <si>
    <r>
      <t xml:space="preserve">Национальная оборона </t>
    </r>
    <r>
      <rPr>
        <sz val="12"/>
        <rFont val="Times New Roman"/>
        <family val="1"/>
      </rPr>
      <t>(военкомат)</t>
    </r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</si>
  <si>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</si>
  <si>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</si>
  <si>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</si>
  <si>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</si>
  <si>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средства массовой информации</t>
  </si>
  <si>
    <t>Здравоохранение и спорт</t>
  </si>
  <si>
    <t>Социальная политика</t>
  </si>
  <si>
    <t>Профицит  , дефицит бюджета</t>
  </si>
  <si>
    <t>Изменение остатков на счетах</t>
  </si>
  <si>
    <t>Остатки на начало года</t>
  </si>
  <si>
    <t>Остатки на конец периода</t>
  </si>
  <si>
    <t>кредиты</t>
  </si>
  <si>
    <t>Григорьевских Л.М.</t>
  </si>
  <si>
    <t>Исполнитель:Тихонова Л.В. тел  9-18-75</t>
  </si>
  <si>
    <t>Зам.главы Администрации Лебяжьевского района по экономическим вопросам  , Начальник финансового отдела</t>
  </si>
  <si>
    <t>к 2008г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</si>
</sst>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</numFmts>
  <fonts count="1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3" fillId="2" borderId="1" xfId="0" applyNumberFormat="1" applyFont="1" applyFill="1" applyBorder="1" applyAlignment="1">
      <alignment horizontal="center" vertical="top" wrapText="1"/>
    </xf>
    <xf numFmtId="180" fontId="0" fillId="2" borderId="2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80" fontId="5" fillId="2" borderId="3" xfId="0" applyNumberFormat="1" applyFont="1" applyFill="1" applyBorder="1" applyAlignment="1">
      <alignment horizontal="center" vertical="top" wrapText="1"/>
    </xf>
    <xf numFmtId="180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80" fontId="6" fillId="0" borderId="5" xfId="0" applyNumberFormat="1" applyFont="1" applyBorder="1" applyAlignment="1">
      <alignment horizontal="center" vertical="top" wrapText="1"/>
    </xf>
    <xf numFmtId="181" fontId="0" fillId="0" borderId="4" xfId="0" applyNumberFormat="1" applyBorder="1" applyAlignment="1">
      <alignment horizontal="center"/>
    </xf>
    <xf numFmtId="180" fontId="6" fillId="0" borderId="6" xfId="0" applyNumberFormat="1" applyFont="1" applyBorder="1" applyAlignment="1">
      <alignment horizontal="center" vertical="top" wrapText="1"/>
    </xf>
    <xf numFmtId="181" fontId="0" fillId="0" borderId="7" xfId="0" applyNumberFormat="1" applyBorder="1" applyAlignment="1">
      <alignment horizontal="center"/>
    </xf>
    <xf numFmtId="180" fontId="6" fillId="0" borderId="2" xfId="0" applyNumberFormat="1" applyFont="1" applyBorder="1" applyAlignment="1">
      <alignment horizontal="center" vertical="top" wrapText="1"/>
    </xf>
    <xf numFmtId="181" fontId="0" fillId="0" borderId="1" xfId="0" applyNumberFormat="1" applyBorder="1" applyAlignment="1">
      <alignment horizontal="center"/>
    </xf>
    <xf numFmtId="181" fontId="0" fillId="0" borderId="2" xfId="0" applyNumberFormat="1" applyBorder="1" applyAlignment="1">
      <alignment horizontal="center"/>
    </xf>
    <xf numFmtId="10" fontId="0" fillId="0" borderId="0" xfId="0" applyNumberFormat="1" applyAlignment="1">
      <alignment/>
    </xf>
    <xf numFmtId="181" fontId="0" fillId="0" borderId="3" xfId="0" applyNumberFormat="1" applyBorder="1" applyAlignment="1">
      <alignment horizontal="center"/>
    </xf>
    <xf numFmtId="180" fontId="0" fillId="0" borderId="8" xfId="0" applyNumberFormat="1" applyBorder="1" applyAlignment="1">
      <alignment horizontal="center"/>
    </xf>
    <xf numFmtId="180" fontId="1" fillId="0" borderId="6" xfId="0" applyNumberFormat="1" applyFont="1" applyBorder="1" applyAlignment="1">
      <alignment horizontal="center" vertical="top" wrapText="1"/>
    </xf>
    <xf numFmtId="180" fontId="1" fillId="0" borderId="8" xfId="0" applyNumberFormat="1" applyFont="1" applyBorder="1" applyAlignment="1">
      <alignment horizontal="center" vertical="top" wrapText="1"/>
    </xf>
    <xf numFmtId="180" fontId="0" fillId="0" borderId="9" xfId="0" applyNumberFormat="1" applyBorder="1" applyAlignment="1">
      <alignment horizontal="center"/>
    </xf>
    <xf numFmtId="180" fontId="1" fillId="0" borderId="9" xfId="0" applyNumberFormat="1" applyFont="1" applyBorder="1" applyAlignment="1">
      <alignment horizontal="center" vertical="top" wrapText="1"/>
    </xf>
    <xf numFmtId="180" fontId="0" fillId="0" borderId="9" xfId="0" applyNumberForma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 wrapText="1"/>
    </xf>
    <xf numFmtId="181" fontId="0" fillId="0" borderId="4" xfId="0" applyNumberFormat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80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180" fontId="1" fillId="0" borderId="9" xfId="0" applyNumberFormat="1" applyFont="1" applyBorder="1" applyAlignment="1">
      <alignment horizontal="center" vertical="top" wrapText="1"/>
    </xf>
    <xf numFmtId="10" fontId="8" fillId="0" borderId="0" xfId="0" applyNumberFormat="1" applyFont="1" applyAlignment="1">
      <alignment/>
    </xf>
    <xf numFmtId="0" fontId="8" fillId="0" borderId="0" xfId="0" applyFont="1" applyAlignment="1">
      <alignment/>
    </xf>
    <xf numFmtId="180" fontId="9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80" fontId="1" fillId="0" borderId="1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181" fontId="0" fillId="0" borderId="6" xfId="0" applyNumberForma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180" fontId="1" fillId="0" borderId="0" xfId="0" applyNumberFormat="1" applyFont="1" applyBorder="1" applyAlignment="1">
      <alignment horizontal="center" vertical="top" wrapText="1"/>
    </xf>
    <xf numFmtId="10" fontId="0" fillId="0" borderId="0" xfId="0" applyNumberFormat="1" applyBorder="1" applyAlignment="1">
      <alignment horizontal="center"/>
    </xf>
    <xf numFmtId="180" fontId="7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180" fontId="6" fillId="0" borderId="4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80" fontId="6" fillId="0" borderId="2" xfId="0" applyNumberFormat="1" applyFont="1" applyBorder="1" applyAlignment="1">
      <alignment horizontal="center" vertical="top" wrapText="1"/>
    </xf>
    <xf numFmtId="180" fontId="0" fillId="0" borderId="4" xfId="0" applyNumberFormat="1" applyBorder="1" applyAlignment="1">
      <alignment horizontal="center"/>
    </xf>
    <xf numFmtId="180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/>
    </xf>
    <xf numFmtId="0" fontId="0" fillId="0" borderId="8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/>
    </xf>
    <xf numFmtId="0" fontId="4" fillId="2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tabSelected="1" workbookViewId="0" topLeftCell="A1">
      <selection activeCell="G9" sqref="G9"/>
    </sheetView>
  </sheetViews>
  <sheetFormatPr defaultColWidth="9.140625" defaultRowHeight="12.75"/>
  <cols>
    <col min="1" max="1" width="38.7109375" style="0" bestFit="1" customWidth="1"/>
    <col min="2" max="2" width="16.421875" style="0" customWidth="1"/>
    <col min="3" max="3" width="16.421875" style="2" customWidth="1"/>
    <col min="4" max="4" width="16.421875" style="3" customWidth="1"/>
    <col min="5" max="5" width="16.8515625" style="0" customWidth="1"/>
    <col min="6" max="7" width="12.8515625" style="0" customWidth="1"/>
    <col min="8" max="8" width="10.28125" style="0" bestFit="1" customWidth="1"/>
  </cols>
  <sheetData>
    <row r="2" spans="1:7" ht="30.75" customHeight="1">
      <c r="A2" s="59" t="s">
        <v>0</v>
      </c>
      <c r="B2" s="59"/>
      <c r="C2" s="59"/>
      <c r="D2" s="59"/>
      <c r="E2" s="59"/>
      <c r="F2" s="59"/>
      <c r="G2" s="1"/>
    </row>
    <row r="3" ht="12.75">
      <c r="E3" s="2" t="s">
        <v>1</v>
      </c>
    </row>
    <row r="4" spans="1:7" ht="15" customHeight="1">
      <c r="A4" s="60" t="s">
        <v>2</v>
      </c>
      <c r="B4" s="61"/>
      <c r="C4" s="4" t="s">
        <v>3</v>
      </c>
      <c r="D4" s="5" t="s">
        <v>4</v>
      </c>
      <c r="E4" s="4" t="s">
        <v>3</v>
      </c>
      <c r="F4" s="6" t="s">
        <v>5</v>
      </c>
      <c r="G4" s="6" t="s">
        <v>5</v>
      </c>
    </row>
    <row r="5" spans="1:7" ht="12.75" customHeight="1">
      <c r="A5" s="62"/>
      <c r="B5" s="63"/>
      <c r="C5" s="7" t="s">
        <v>6</v>
      </c>
      <c r="D5" s="8" t="s">
        <v>7</v>
      </c>
      <c r="E5" s="7" t="s">
        <v>8</v>
      </c>
      <c r="F5" s="9" t="s">
        <v>9</v>
      </c>
      <c r="G5" s="81" t="s">
        <v>49</v>
      </c>
    </row>
    <row r="6" spans="1:7" ht="16.5" customHeight="1">
      <c r="A6" s="64" t="s">
        <v>10</v>
      </c>
      <c r="B6" s="65"/>
      <c r="C6" s="10">
        <f>C7+C27</f>
        <v>123071.5</v>
      </c>
      <c r="D6" s="10">
        <f>D7+D27</f>
        <v>245933.3</v>
      </c>
      <c r="E6" s="10">
        <f>E7+E27</f>
        <v>130190.4</v>
      </c>
      <c r="F6" s="11">
        <f>E6/D6</f>
        <v>0.5293728014872325</v>
      </c>
      <c r="G6" s="11">
        <f>E6/C6</f>
        <v>1.0578436112341199</v>
      </c>
    </row>
    <row r="7" spans="1:7" ht="15.75">
      <c r="A7" s="66" t="s">
        <v>11</v>
      </c>
      <c r="B7" s="65"/>
      <c r="C7" s="12">
        <f>C8+C17+C25+C26</f>
        <v>14952.7</v>
      </c>
      <c r="D7" s="12">
        <f>D8+D17+D25+D26</f>
        <v>40844</v>
      </c>
      <c r="E7" s="12">
        <f>E8+E17+E25+E26</f>
        <v>18100.500000000004</v>
      </c>
      <c r="F7" s="13">
        <f>E7/D7</f>
        <v>0.44316178630888264</v>
      </c>
      <c r="G7" s="13">
        <f aca="true" t="shared" si="0" ref="G7:G39">E7/C7</f>
        <v>1.2105171641242052</v>
      </c>
    </row>
    <row r="8" spans="1:8" ht="12.75" customHeight="1">
      <c r="A8" s="67" t="s">
        <v>12</v>
      </c>
      <c r="B8" s="61"/>
      <c r="C8" s="68">
        <f>SUM(C10:C16)</f>
        <v>10706.5</v>
      </c>
      <c r="D8" s="68">
        <f>SUM(D10:D16)</f>
        <v>28480</v>
      </c>
      <c r="E8" s="70">
        <f>SUM(E10:E16)</f>
        <v>12345.800000000001</v>
      </c>
      <c r="F8" s="15">
        <f>E8/D8</f>
        <v>0.43349016853932587</v>
      </c>
      <c r="G8" s="16">
        <f t="shared" si="0"/>
        <v>1.1531125951524777</v>
      </c>
      <c r="H8" s="17"/>
    </row>
    <row r="9" spans="1:7" ht="10.5" customHeight="1">
      <c r="A9" s="71" t="s">
        <v>13</v>
      </c>
      <c r="B9" s="63"/>
      <c r="C9" s="69"/>
      <c r="D9" s="69"/>
      <c r="E9" s="62"/>
      <c r="F9" s="18"/>
      <c r="G9" s="11"/>
    </row>
    <row r="10" spans="1:7" ht="15.75">
      <c r="A10" s="72" t="s">
        <v>14</v>
      </c>
      <c r="B10" s="65"/>
      <c r="C10" s="19">
        <v>7860.5</v>
      </c>
      <c r="D10" s="19">
        <v>21216</v>
      </c>
      <c r="E10" s="20">
        <v>8938</v>
      </c>
      <c r="F10" s="11">
        <f aca="true" t="shared" si="1" ref="F10:F15">E10/D10</f>
        <v>0.42128582202111614</v>
      </c>
      <c r="G10" s="11">
        <f t="shared" si="0"/>
        <v>1.1370777940334584</v>
      </c>
    </row>
    <row r="11" spans="1:7" ht="15.75">
      <c r="A11" s="72" t="s">
        <v>15</v>
      </c>
      <c r="B11" s="65"/>
      <c r="C11" s="19">
        <v>967.2</v>
      </c>
      <c r="D11" s="19">
        <v>2224</v>
      </c>
      <c r="E11" s="20">
        <v>1135.7</v>
      </c>
      <c r="F11" s="11">
        <f t="shared" si="1"/>
        <v>0.5106564748201439</v>
      </c>
      <c r="G11" s="11">
        <f t="shared" si="0"/>
        <v>1.1742142266335815</v>
      </c>
    </row>
    <row r="12" spans="1:7" ht="15.75">
      <c r="A12" s="72" t="s">
        <v>16</v>
      </c>
      <c r="B12" s="65"/>
      <c r="C12" s="19">
        <v>222.8</v>
      </c>
      <c r="D12" s="19">
        <v>300</v>
      </c>
      <c r="E12" s="20">
        <v>58.1</v>
      </c>
      <c r="F12" s="11">
        <f t="shared" si="1"/>
        <v>0.19366666666666668</v>
      </c>
      <c r="G12" s="11">
        <f t="shared" si="0"/>
        <v>0.26077199281867147</v>
      </c>
    </row>
    <row r="13" spans="1:7" ht="15.75" customHeight="1">
      <c r="A13" s="72" t="s">
        <v>17</v>
      </c>
      <c r="B13" s="65"/>
      <c r="C13" s="19">
        <v>20.7</v>
      </c>
      <c r="D13" s="19">
        <v>250</v>
      </c>
      <c r="E13" s="21">
        <v>12.1</v>
      </c>
      <c r="F13" s="11">
        <f t="shared" si="1"/>
        <v>0.0484</v>
      </c>
      <c r="G13" s="11">
        <f t="shared" si="0"/>
        <v>0.5845410628019324</v>
      </c>
    </row>
    <row r="14" spans="1:7" ht="15.75">
      <c r="A14" s="72" t="s">
        <v>18</v>
      </c>
      <c r="B14" s="65"/>
      <c r="C14" s="22">
        <v>1127.6</v>
      </c>
      <c r="D14" s="22">
        <v>3530</v>
      </c>
      <c r="E14" s="23">
        <v>1652.5</v>
      </c>
      <c r="F14" s="11">
        <f t="shared" si="1"/>
        <v>0.4681303116147309</v>
      </c>
      <c r="G14" s="11">
        <f t="shared" si="0"/>
        <v>1.4655019510464704</v>
      </c>
    </row>
    <row r="15" spans="1:7" ht="15.75">
      <c r="A15" s="72" t="s">
        <v>19</v>
      </c>
      <c r="B15" s="65"/>
      <c r="C15" s="22">
        <v>462.4</v>
      </c>
      <c r="D15" s="22">
        <v>960</v>
      </c>
      <c r="E15" s="23">
        <v>539.6</v>
      </c>
      <c r="F15" s="11">
        <f t="shared" si="1"/>
        <v>0.5620833333333334</v>
      </c>
      <c r="G15" s="11">
        <f t="shared" si="0"/>
        <v>1.1669550173010381</v>
      </c>
    </row>
    <row r="16" spans="1:7" s="2" customFormat="1" ht="35.25" customHeight="1">
      <c r="A16" s="73" t="s">
        <v>20</v>
      </c>
      <c r="B16" s="74"/>
      <c r="C16" s="24">
        <v>45.3</v>
      </c>
      <c r="D16" s="24">
        <v>0</v>
      </c>
      <c r="E16" s="25">
        <v>9.8</v>
      </c>
      <c r="F16" s="26"/>
      <c r="G16" s="11">
        <f t="shared" si="0"/>
        <v>0.21633554083885212</v>
      </c>
    </row>
    <row r="17" spans="1:7" ht="15.75">
      <c r="A17" s="66" t="s">
        <v>21</v>
      </c>
      <c r="B17" s="65"/>
      <c r="C17" s="27">
        <f>SUM(C18:C24)</f>
        <v>3168.9000000000005</v>
      </c>
      <c r="D17" s="27">
        <f>SUM(D18:D24)</f>
        <v>9451</v>
      </c>
      <c r="E17" s="27">
        <f>SUM(E18:E24)</f>
        <v>4155.5</v>
      </c>
      <c r="F17" s="11">
        <f aca="true" t="shared" si="2" ref="F17:F23">E17/D17</f>
        <v>0.4396889218072162</v>
      </c>
      <c r="G17" s="11">
        <f t="shared" si="0"/>
        <v>1.3113383192906054</v>
      </c>
    </row>
    <row r="18" spans="1:7" ht="15.75" customHeight="1">
      <c r="A18" s="72" t="s">
        <v>22</v>
      </c>
      <c r="B18" s="65"/>
      <c r="C18" s="22">
        <v>395.3</v>
      </c>
      <c r="D18" s="22">
        <v>2305</v>
      </c>
      <c r="E18" s="23">
        <v>651.5</v>
      </c>
      <c r="F18" s="11">
        <f t="shared" si="2"/>
        <v>0.28264642082429503</v>
      </c>
      <c r="G18" s="11">
        <f t="shared" si="0"/>
        <v>1.6481153554262584</v>
      </c>
    </row>
    <row r="19" spans="1:7" ht="15.75" customHeight="1">
      <c r="A19" s="72" t="s">
        <v>23</v>
      </c>
      <c r="B19" s="65"/>
      <c r="C19" s="22">
        <v>136.2</v>
      </c>
      <c r="D19" s="22">
        <v>160</v>
      </c>
      <c r="E19" s="23">
        <v>30.8</v>
      </c>
      <c r="F19" s="11">
        <f t="shared" si="2"/>
        <v>0.1925</v>
      </c>
      <c r="G19" s="11">
        <f t="shared" si="0"/>
        <v>0.22613803230543322</v>
      </c>
    </row>
    <row r="20" spans="1:7" ht="15.75" customHeight="1">
      <c r="A20" s="75" t="s">
        <v>24</v>
      </c>
      <c r="B20" s="65"/>
      <c r="C20" s="22">
        <f>20.4+1760.7</f>
        <v>1781.1000000000001</v>
      </c>
      <c r="D20" s="22">
        <v>3952</v>
      </c>
      <c r="E20" s="23">
        <v>1910.8</v>
      </c>
      <c r="F20" s="11">
        <f t="shared" si="2"/>
        <v>0.48350202429149797</v>
      </c>
      <c r="G20" s="11">
        <f t="shared" si="0"/>
        <v>1.072820167312335</v>
      </c>
    </row>
    <row r="21" spans="1:7" ht="37.5" customHeight="1">
      <c r="A21" s="72" t="s">
        <v>25</v>
      </c>
      <c r="B21" s="65"/>
      <c r="C21" s="22"/>
      <c r="D21" s="22">
        <v>1566</v>
      </c>
      <c r="E21" s="23">
        <v>670.6</v>
      </c>
      <c r="F21" s="11">
        <f t="shared" si="2"/>
        <v>0.42822477650063856</v>
      </c>
      <c r="G21" s="11"/>
    </row>
    <row r="22" spans="1:7" ht="15.75">
      <c r="A22" s="72" t="s">
        <v>26</v>
      </c>
      <c r="B22" s="65"/>
      <c r="C22" s="22">
        <v>579.4</v>
      </c>
      <c r="D22" s="22">
        <v>1364</v>
      </c>
      <c r="E22" s="23">
        <v>706.5</v>
      </c>
      <c r="F22" s="11">
        <f t="shared" si="2"/>
        <v>0.5179618768328446</v>
      </c>
      <c r="G22" s="11">
        <f t="shared" si="0"/>
        <v>1.2193648602002072</v>
      </c>
    </row>
    <row r="23" spans="1:7" ht="15.75">
      <c r="A23" s="76" t="s">
        <v>27</v>
      </c>
      <c r="B23" s="77"/>
      <c r="C23" s="22">
        <v>557.6</v>
      </c>
      <c r="D23" s="22">
        <v>104</v>
      </c>
      <c r="E23" s="23">
        <v>185.3</v>
      </c>
      <c r="F23" s="11">
        <f t="shared" si="2"/>
        <v>1.7817307692307693</v>
      </c>
      <c r="G23" s="11">
        <f t="shared" si="0"/>
        <v>0.3323170731707317</v>
      </c>
    </row>
    <row r="24" spans="1:7" ht="15.75" customHeight="1">
      <c r="A24" s="78" t="s">
        <v>28</v>
      </c>
      <c r="B24" s="65"/>
      <c r="C24" s="22">
        <v>-280.7</v>
      </c>
      <c r="D24" s="22">
        <v>0</v>
      </c>
      <c r="E24" s="23">
        <v>0</v>
      </c>
      <c r="F24" s="11"/>
      <c r="G24" s="11">
        <f t="shared" si="0"/>
        <v>0</v>
      </c>
    </row>
    <row r="25" spans="1:7" ht="34.5" customHeight="1" hidden="1">
      <c r="A25" s="78"/>
      <c r="B25" s="79"/>
      <c r="C25" s="22"/>
      <c r="D25" s="22"/>
      <c r="E25" s="23"/>
      <c r="F25" s="11"/>
      <c r="G25" s="11" t="e">
        <f t="shared" si="0"/>
        <v>#DIV/0!</v>
      </c>
    </row>
    <row r="26" spans="1:7" ht="15.75">
      <c r="A26" s="78" t="s">
        <v>29</v>
      </c>
      <c r="B26" s="65"/>
      <c r="C26" s="22">
        <v>1077.3</v>
      </c>
      <c r="D26" s="22">
        <v>2913</v>
      </c>
      <c r="E26" s="23">
        <v>1599.2</v>
      </c>
      <c r="F26" s="11">
        <f>E26/D26</f>
        <v>0.5489872983178854</v>
      </c>
      <c r="G26" s="11">
        <f t="shared" si="0"/>
        <v>1.4844518704167828</v>
      </c>
    </row>
    <row r="27" spans="1:8" ht="21.75" customHeight="1">
      <c r="A27" s="66" t="s">
        <v>30</v>
      </c>
      <c r="B27" s="65"/>
      <c r="C27" s="30">
        <v>108118.8</v>
      </c>
      <c r="D27" s="31">
        <f>205239.3-150</f>
        <v>205089.3</v>
      </c>
      <c r="E27" s="32">
        <f>112049.9+40</f>
        <v>112089.9</v>
      </c>
      <c r="F27" s="33">
        <f>E27/D27</f>
        <v>0.546541921007093</v>
      </c>
      <c r="G27" s="11">
        <f t="shared" si="0"/>
        <v>1.036729042497697</v>
      </c>
      <c r="H27" s="34"/>
    </row>
    <row r="28" spans="3:7" ht="12.75">
      <c r="C28" s="3"/>
      <c r="F28" s="13"/>
      <c r="G28" s="13"/>
    </row>
    <row r="29" spans="1:7" ht="15.75">
      <c r="A29" s="35" t="s">
        <v>31</v>
      </c>
      <c r="B29" s="36"/>
      <c r="C29" s="14">
        <f>C31+C33+C34+C35+C36+C37+C38+C39+C32</f>
        <v>99413.39999999998</v>
      </c>
      <c r="D29" s="14">
        <f>D31+D33+D34+D35+D36+D37+D38+D39+D32</f>
        <v>248078</v>
      </c>
      <c r="E29" s="14">
        <f>E31+E33+E34+E35+E36+E37+E38+E39+E32</f>
        <v>117876.3</v>
      </c>
      <c r="F29" s="15">
        <f>E29/D29</f>
        <v>0.47515821636743283</v>
      </c>
      <c r="G29" s="16">
        <f t="shared" si="0"/>
        <v>1.185718424276808</v>
      </c>
    </row>
    <row r="30" spans="1:7" ht="10.5" customHeight="1">
      <c r="A30" s="37" t="s">
        <v>13</v>
      </c>
      <c r="B30" s="38"/>
      <c r="C30" s="52"/>
      <c r="D30" s="52"/>
      <c r="E30" s="57"/>
      <c r="F30" s="18"/>
      <c r="G30" s="11"/>
    </row>
    <row r="31" spans="1:8" s="41" customFormat="1" ht="15.75">
      <c r="A31" s="78" t="s">
        <v>32</v>
      </c>
      <c r="B31" s="80"/>
      <c r="C31" s="39">
        <v>12484.4</v>
      </c>
      <c r="D31" s="39">
        <v>38730.5</v>
      </c>
      <c r="E31" s="39">
        <v>14745.5</v>
      </c>
      <c r="F31" s="11">
        <f aca="true" t="shared" si="3" ref="F31:F39">E31/D31</f>
        <v>0.38072062069944873</v>
      </c>
      <c r="G31" s="11">
        <f t="shared" si="0"/>
        <v>1.1811140303098266</v>
      </c>
      <c r="H31" s="40"/>
    </row>
    <row r="32" spans="1:7" s="41" customFormat="1" ht="15.75">
      <c r="A32" s="78" t="s">
        <v>33</v>
      </c>
      <c r="B32" s="80"/>
      <c r="C32" s="42">
        <v>358.9</v>
      </c>
      <c r="D32" s="42">
        <v>1009.7</v>
      </c>
      <c r="E32" s="23">
        <v>441.5</v>
      </c>
      <c r="F32" s="11">
        <f t="shared" si="3"/>
        <v>0.4372585916608894</v>
      </c>
      <c r="G32" s="11">
        <f t="shared" si="0"/>
        <v>1.2301476734466426</v>
      </c>
    </row>
    <row r="33" spans="1:7" s="41" customFormat="1" ht="15.75">
      <c r="A33" s="78" t="s">
        <v>34</v>
      </c>
      <c r="B33" s="80"/>
      <c r="C33" s="39">
        <v>1165.4</v>
      </c>
      <c r="D33" s="39">
        <v>3625.1</v>
      </c>
      <c r="E33" s="39">
        <v>1621.4</v>
      </c>
      <c r="F33" s="11">
        <f t="shared" si="3"/>
        <v>0.4472704201263414</v>
      </c>
      <c r="G33" s="11">
        <f t="shared" si="0"/>
        <v>1.3912819632744122</v>
      </c>
    </row>
    <row r="34" spans="1:7" s="41" customFormat="1" ht="15.75">
      <c r="A34" s="78" t="s">
        <v>35</v>
      </c>
      <c r="B34" s="80"/>
      <c r="C34" s="39">
        <v>1074.6</v>
      </c>
      <c r="D34" s="39">
        <v>4703.4</v>
      </c>
      <c r="E34" s="39">
        <v>1582.6</v>
      </c>
      <c r="F34" s="11">
        <f t="shared" si="3"/>
        <v>0.3364799931964111</v>
      </c>
      <c r="G34" s="11">
        <f t="shared" si="0"/>
        <v>1.4727340405732365</v>
      </c>
    </row>
    <row r="35" spans="1:7" s="41" customFormat="1" ht="15.75">
      <c r="A35" s="78" t="s">
        <v>36</v>
      </c>
      <c r="B35" s="80"/>
      <c r="C35" s="39">
        <v>1625.1</v>
      </c>
      <c r="D35" s="39">
        <v>10869.9</v>
      </c>
      <c r="E35" s="39">
        <v>5382.7</v>
      </c>
      <c r="F35" s="11">
        <f t="shared" si="3"/>
        <v>0.49519314805104003</v>
      </c>
      <c r="G35" s="11">
        <f t="shared" si="0"/>
        <v>3.312226939880623</v>
      </c>
    </row>
    <row r="36" spans="1:7" s="41" customFormat="1" ht="15.75" customHeight="1">
      <c r="A36" s="28" t="s">
        <v>37</v>
      </c>
      <c r="B36" s="29"/>
      <c r="C36" s="39">
        <v>55135.9</v>
      </c>
      <c r="D36" s="39">
        <v>133141.6</v>
      </c>
      <c r="E36" s="39">
        <v>65994.5</v>
      </c>
      <c r="F36" s="11">
        <f t="shared" si="3"/>
        <v>0.4956715256538903</v>
      </c>
      <c r="G36" s="11">
        <f t="shared" si="0"/>
        <v>1.1969424639844457</v>
      </c>
    </row>
    <row r="37" spans="1:7" s="41" customFormat="1" ht="15.75">
      <c r="A37" s="78" t="s">
        <v>38</v>
      </c>
      <c r="B37" s="80"/>
      <c r="C37" s="39">
        <v>6670</v>
      </c>
      <c r="D37" s="39">
        <v>15835.4</v>
      </c>
      <c r="E37" s="39">
        <v>8106.6</v>
      </c>
      <c r="F37" s="11">
        <f t="shared" si="3"/>
        <v>0.5119289692713793</v>
      </c>
      <c r="G37" s="11">
        <f t="shared" si="0"/>
        <v>1.2153823088455773</v>
      </c>
    </row>
    <row r="38" spans="1:7" s="41" customFormat="1" ht="15.75" customHeight="1">
      <c r="A38" s="28" t="s">
        <v>39</v>
      </c>
      <c r="B38" s="29"/>
      <c r="C38" s="39">
        <v>15588.4</v>
      </c>
      <c r="D38" s="39">
        <v>28762.8</v>
      </c>
      <c r="E38" s="39">
        <v>13779</v>
      </c>
      <c r="F38" s="11">
        <f t="shared" si="3"/>
        <v>0.4790562810296633</v>
      </c>
      <c r="G38" s="11">
        <f t="shared" si="0"/>
        <v>0.8839265094557491</v>
      </c>
    </row>
    <row r="39" spans="1:7" s="41" customFormat="1" ht="15.75">
      <c r="A39" s="28" t="s">
        <v>40</v>
      </c>
      <c r="B39" s="29"/>
      <c r="C39" s="39">
        <v>5310.7</v>
      </c>
      <c r="D39" s="39">
        <v>11399.6</v>
      </c>
      <c r="E39" s="39">
        <v>6222.5</v>
      </c>
      <c r="F39" s="11">
        <f t="shared" si="3"/>
        <v>0.5458524860521422</v>
      </c>
      <c r="G39" s="11">
        <f t="shared" si="0"/>
        <v>1.171691114165741</v>
      </c>
    </row>
    <row r="40" spans="1:7" ht="15.75">
      <c r="A40" s="78" t="s">
        <v>41</v>
      </c>
      <c r="B40" s="65"/>
      <c r="C40" s="22">
        <f>C6-C29</f>
        <v>23658.10000000002</v>
      </c>
      <c r="D40" s="22">
        <f>D6-D29</f>
        <v>-2144.7000000000116</v>
      </c>
      <c r="E40" s="23">
        <f>E6-E29</f>
        <v>12314.099999999991</v>
      </c>
      <c r="F40" s="11"/>
      <c r="G40" s="11"/>
    </row>
    <row r="41" spans="1:7" ht="15.75" customHeight="1" hidden="1">
      <c r="A41" s="43" t="s">
        <v>42</v>
      </c>
      <c r="B41" s="44"/>
      <c r="C41" s="45">
        <v>-16810.6</v>
      </c>
      <c r="D41" s="21">
        <f>D42-D43</f>
        <v>2144.7000000000007</v>
      </c>
      <c r="E41" s="21">
        <f>E42-E43</f>
        <v>-12314.1</v>
      </c>
      <c r="F41" s="11"/>
      <c r="G41" s="11"/>
    </row>
    <row r="42" spans="1:7" ht="15.75" customHeight="1" hidden="1">
      <c r="A42" s="43" t="s">
        <v>43</v>
      </c>
      <c r="B42" s="44"/>
      <c r="C42" s="45"/>
      <c r="D42" s="45">
        <v>8060.1</v>
      </c>
      <c r="E42" s="21">
        <v>8060.1</v>
      </c>
      <c r="F42" s="11"/>
      <c r="G42" s="11"/>
    </row>
    <row r="43" spans="1:7" ht="15.75" customHeight="1" hidden="1">
      <c r="A43" s="28" t="s">
        <v>44</v>
      </c>
      <c r="B43" s="29"/>
      <c r="C43" s="21"/>
      <c r="D43" s="21">
        <v>5915.4</v>
      </c>
      <c r="E43" s="21">
        <v>20374.2</v>
      </c>
      <c r="F43" s="11"/>
      <c r="G43" s="11"/>
    </row>
    <row r="44" spans="1:7" ht="15.75" customHeight="1" hidden="1">
      <c r="A44" s="46" t="s">
        <v>45</v>
      </c>
      <c r="B44" s="46"/>
      <c r="C44" s="20">
        <v>-6847.5</v>
      </c>
      <c r="D44" s="20"/>
      <c r="E44" s="20"/>
      <c r="F44" s="47"/>
      <c r="G44" s="47"/>
    </row>
    <row r="45" spans="1:7" ht="15.75" customHeight="1">
      <c r="A45" s="48"/>
      <c r="B45" s="48"/>
      <c r="C45" s="49"/>
      <c r="D45" s="50"/>
      <c r="E45" s="50"/>
      <c r="F45" s="51"/>
      <c r="G45" s="51"/>
    </row>
    <row r="46" spans="1:7" ht="45" customHeight="1">
      <c r="A46" s="58" t="s">
        <v>48</v>
      </c>
      <c r="B46" s="58"/>
      <c r="E46" s="55"/>
      <c r="F46" s="56" t="s">
        <v>46</v>
      </c>
      <c r="G46" s="53"/>
    </row>
    <row r="48" ht="12.75">
      <c r="A48" s="54" t="s">
        <v>47</v>
      </c>
    </row>
  </sheetData>
  <mergeCells count="35">
    <mergeCell ref="A40:B40"/>
    <mergeCell ref="A33:B33"/>
    <mergeCell ref="A34:B34"/>
    <mergeCell ref="A35:B35"/>
    <mergeCell ref="A37:B37"/>
    <mergeCell ref="A26:B26"/>
    <mergeCell ref="A27:B27"/>
    <mergeCell ref="A31:B31"/>
    <mergeCell ref="A32:B32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46:B46"/>
    <mergeCell ref="A2:F2"/>
    <mergeCell ref="A4:B5"/>
    <mergeCell ref="A6:B6"/>
    <mergeCell ref="A7:B7"/>
    <mergeCell ref="A8:B8"/>
    <mergeCell ref="C8:C9"/>
    <mergeCell ref="D8:D9"/>
    <mergeCell ref="E8:E9"/>
    <mergeCell ref="A9:B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Larisa1</cp:lastModifiedBy>
  <cp:lastPrinted>2009-07-13T09:03:02Z</cp:lastPrinted>
  <dcterms:created xsi:type="dcterms:W3CDTF">1996-10-08T23:32:33Z</dcterms:created>
  <dcterms:modified xsi:type="dcterms:W3CDTF">2009-07-13T09:07:00Z</dcterms:modified>
  <cp:category/>
  <cp:version/>
  <cp:contentType/>
  <cp:contentStatus/>
</cp:coreProperties>
</file>